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5F30111D-4D27-42F9-B58F-CFD0BEFEE186}"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9" l="1"/>
  <c r="C10" i="9"/>
  <c r="D9" i="9"/>
  <c r="C9" i="9"/>
  <c r="D8"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<sst xmlns="http://schemas.openxmlformats.org/spreadsheetml/2006/main" count="96" uniqueCount="41">
  <si>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</si>
  <si>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</si>
  <si>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</si>
  <si>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</si>
  <si>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</si>
  <si>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</si>
  <si>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</si>
  <si>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</si>
  <si>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</si>
  <si>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</si>
  <si>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</si>
  <si>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</si>
  <si>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</si>
  <si>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</si>
  <si>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</si>
  <si>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</si>
  <si>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</si>
  <si>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</si>
  <si>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</si>
  <si>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</si>
  <si>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</si>
  <si>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</si>
  <si>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</si>
  <si>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</si>
  <si>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</si>
  <si>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</si>
  <si>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</si>
  <si>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</si>
  <si>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</si>
  <si>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</si>
  <si>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</si>
  <si>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</si>
  <si>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</si>
  <si>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</si>
  <si>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</si>
  <si>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</si>
  <si>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</si>
  <si>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</si>
  <si>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©Agriculture and Horticulture Development Board 2024. All rights reserved.</t>
  </si>
  <si>
    <r>
      <rPr>
        <b/>
        <sz val="12"/>
        <color rgb="FF575756"/>
        <rFont val="Arial"/>
        <family val="2"/>
      </rPr>
      <t xml:space="preserve">Last updated: </t>
    </r>
    <r>
      <rPr>
        <sz val="12"/>
        <color rgb="FF575756"/>
        <rFont val="Arial"/>
        <family val="2"/>
      </rPr>
      <t>23/08/2024</t>
    </r>
  </si>
  <si>
    <t>(prices refer to spot deals agreed between 22 July and 18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</si>
</sst>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4">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3" fontId="8" fillId="2" borderId="0" xfId="0" applyNumberFormat="1" applyFont="1" applyFill="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wholesale prices</a:t>
            </a:r>
          </a:p>
        </c:rich>
      </c:tx>
      <c:overlay val="0"/>
      <c:spPr>
        <a:noFill/>
        <a:ln>
          <a:noFill/>
        </a:ln>
        <a:effectLst/>
      </c:spPr>
    </c:title>
    <c:autoTitleDeleted val="0"/>
    <c:plotArea>
      <c:layout>
        <c:manualLayout>
          <c:layoutTarget val="inner"/>
          <c:xMode val="edge"/>
          <c:yMode val="edge"/>
          <c:x val="0.12846496913580246"/>
          <c:y val="0.15735949074074077"/>
          <c:w val="0.84412067901234566"/>
          <c:h val="0.64550717592592588"/>
        </c:manualLayout>
      </c:layout>
      <c:lineChart>
        <c:grouping val="standard"/>
        <c:varyColors val="0"/>
        <c:ser>
          <c:idx val="0"/>
          <c:order val="0"/>
          <c:tx>
            <c:v>Bulk cream</c:v>
          </c:tx>
          <c:marker>
            <c:symbol val="none"/>
          </c:marker>
          <c:cat>
            <c:numRef>
              <c:f>'UK wholesale prices'!$B$9:$B$346</c:f>
              <c:numCache>
                <c:formatCode>mmm\-yy</c:formatCode>
                <c:ptCount val="338"/>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numCache>
            </c:numRef>
          </c:cat>
          <c:val>
            <c:numRef>
              <c:f>'UK wholesale prices'!$C$9:$C$346</c:f>
              <c:numCache>
                <c:formatCode>#,##0</c:formatCode>
                <c:ptCount val="338"/>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prices'!$B$9:$B$346</c:f>
              <c:numCache>
                <c:formatCode>mmm\-yy</c:formatCode>
                <c:ptCount val="338"/>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numCache>
            </c:numRef>
          </c:cat>
          <c:val>
            <c:numRef>
              <c:f>'UK wholesale prices'!$E$9:$E$345</c:f>
              <c:numCache>
                <c:formatCode>#,##0</c:formatCode>
                <c:ptCount val="337"/>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prices'!$B$9:$B$346</c:f>
              <c:numCache>
                <c:formatCode>mmm\-yy</c:formatCode>
                <c:ptCount val="338"/>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numCache>
            </c:numRef>
          </c:cat>
          <c:val>
            <c:numRef>
              <c:f>'UK wholesale prices'!$G$9:$G$345</c:f>
              <c:numCache>
                <c:formatCode>#,##0</c:formatCode>
                <c:ptCount val="337"/>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prices'!$B$9:$B$346</c:f>
              <c:numCache>
                <c:formatCode>mmm\-yy</c:formatCode>
                <c:ptCount val="338"/>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numCache>
            </c:numRef>
          </c:cat>
          <c:val>
            <c:numRef>
              <c:f>'UK wholesale prices'!$I$9:$I$345</c:f>
              <c:numCache>
                <c:formatCode>#,##0</c:formatCode>
                <c:ptCount val="337"/>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505"/>
          <c:min val="44409"/>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3327160493827162"/>
          <c:y val="8.9522222222222239E-2"/>
          <c:w val="0.77865277777777775"/>
          <c:h val="6.993541666666666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142929</xdr:colOff>
      <xdr:row>2</xdr:row>
      <xdr:rowOff>12479</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560461</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69848</xdr:colOff>
      <xdr:row>2</xdr:row>
      <xdr:rowOff>76199</xdr:rowOff>
    </xdr:from>
    <xdr:to>
      <xdr:col>11</xdr:col>
      <xdr:colOff>161748</xdr:colOff>
      <xdr:row>29</xdr:row>
      <xdr:rowOff>24224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0.94286</cdr:y>
    </cdr:from>
    <cdr:to>
      <cdr:x>0.51402</cdr:x>
      <cdr:y>1</cdr:y>
    </cdr:to>
    <cdr:sp macro="" textlink="">
      <cdr:nvSpPr>
        <cdr:cNvPr id="2" name="TextBox 1"/>
        <cdr:cNvSpPr txBox="1"/>
      </cdr:nvSpPr>
      <cdr:spPr>
        <a:xfrm xmlns:a="http://schemas.openxmlformats.org/drawingml/2006/main">
          <a:off x="0" y="4073156"/>
          <a:ext cx="3330850" cy="24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0.86765</cdr:x>
      <cdr:y>0</cdr:y>
    </cdr:from>
    <cdr:to>
      <cdr:x>1</cdr:x>
      <cdr:y>0.09007</cdr:y>
    </cdr:to>
    <cdr:pic>
      <cdr:nvPicPr>
        <cdr:cNvPr id="4" name="Picture 3">
          <a:extLst xmlns:a="http://schemas.openxmlformats.org/drawingml/2006/main">
            <a:ext uri="{FF2B5EF4-FFF2-40B4-BE49-F238E27FC236}">
              <a16:creationId xmlns:a16="http://schemas.microsoft.com/office/drawing/2014/main" id="{4A7A9061-CD3A-42F2-B0BC-0EF89498A7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368927" y="0"/>
          <a:ext cx="818973" cy="38910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1"/>
  <sheetViews>
    <sheetView tabSelected="1" zoomScaleNormal="100" zoomScaleSheetLayoutView="143" zoomScalePageLayoutView="123" workbookViewId="0">
      <pane xSplit="2" ySplit="8" topLeftCell="C289" activePane="bottomRight" state="frozen"/>
      <selection activeCell="B33" sqref="B33"/>
      <selection pane="topRight" activeCell="B33" sqref="B33"/>
      <selection pane="bottomLeft" activeCell="B33" sqref="B33"/>
      <selection pane="bottomRight" activeCell="M289" sqref="M289"/>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8" t="s">
        <v>11</v>
      </c>
      <c r="B2" s="68"/>
      <c r="C2" s="68"/>
      <c r="D2" s="68"/>
      <c r="E2" s="68"/>
      <c r="F2" s="68"/>
      <c r="G2" s="68"/>
      <c r="H2" s="68"/>
      <c r="I2" s="68"/>
      <c r="J2" s="35"/>
      <c r="K2" s="35"/>
    </row>
    <row r="3" spans="1:19" ht="13.5" customHeight="1">
      <c r="A3" s="69" t="s">
        <v>24</v>
      </c>
      <c r="B3" s="69"/>
      <c r="C3" s="69"/>
      <c r="D3" s="69"/>
      <c r="E3" s="69"/>
      <c r="F3" s="69"/>
      <c r="G3" s="69"/>
      <c r="H3" s="69"/>
      <c r="I3" s="69"/>
      <c r="J3" s="37"/>
      <c r="K3" s="37"/>
    </row>
    <row r="4" spans="1:19" s="38" customFormat="1" ht="12" customHeight="1">
      <c r="A4" s="69" t="s">
        <v>25</v>
      </c>
      <c r="B4" s="69"/>
      <c r="C4" s="69"/>
      <c r="D4" s="69"/>
      <c r="E4" s="69"/>
      <c r="F4" s="69"/>
      <c r="G4" s="69"/>
      <c r="H4" s="69"/>
      <c r="I4" s="69"/>
      <c r="J4" s="37"/>
      <c r="K4" s="37"/>
      <c r="M4" s="39"/>
      <c r="N4" s="39"/>
      <c r="O4" s="39"/>
      <c r="P4" s="39"/>
      <c r="Q4" s="39"/>
      <c r="R4" s="39"/>
      <c r="S4" s="39"/>
    </row>
    <row r="5" spans="1:19" s="38" customFormat="1" ht="14.25" customHeight="1">
      <c r="A5" s="69" t="s">
        <v>39</v>
      </c>
      <c r="B5" s="69"/>
      <c r="C5" s="69"/>
      <c r="D5" s="69"/>
      <c r="E5" s="69"/>
      <c r="F5" s="69"/>
      <c r="G5" s="69"/>
      <c r="H5" s="69"/>
      <c r="I5" s="69"/>
      <c r="J5" s="37"/>
      <c r="K5" s="37"/>
      <c r="M5" s="39"/>
      <c r="N5" s="39"/>
      <c r="O5" s="39"/>
      <c r="P5" s="39"/>
      <c r="Q5" s="39"/>
      <c r="R5" s="39"/>
      <c r="S5" s="39"/>
    </row>
    <row r="6" spans="1:19" s="38" customFormat="1" ht="12" customHeight="1">
      <c r="M6" s="39"/>
      <c r="N6" s="39"/>
      <c r="O6" s="39"/>
      <c r="P6" s="39"/>
      <c r="Q6" s="39"/>
      <c r="R6" s="39"/>
      <c r="S6" s="39"/>
    </row>
    <row r="7" spans="1:19">
      <c r="B7" s="40"/>
      <c r="C7" s="66" t="s">
        <v>31</v>
      </c>
      <c r="D7" s="67"/>
      <c r="E7" s="66" t="s">
        <v>8</v>
      </c>
      <c r="F7" s="67"/>
      <c r="G7" s="66" t="s">
        <v>9</v>
      </c>
      <c r="H7" s="67"/>
      <c r="I7" s="66" t="s">
        <v>22</v>
      </c>
      <c r="J7" s="67"/>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1:10">
      <c r="B289" s="52">
        <v>45231</v>
      </c>
      <c r="C289" s="46">
        <v>1985</v>
      </c>
      <c r="D289" s="47" t="s">
        <v>28</v>
      </c>
      <c r="E289" s="46">
        <v>4580</v>
      </c>
      <c r="F289" s="47">
        <v>550</v>
      </c>
      <c r="G289" s="46">
        <v>2280</v>
      </c>
      <c r="H289" s="47">
        <v>70</v>
      </c>
      <c r="I289" s="46">
        <v>3400</v>
      </c>
      <c r="J289" s="47">
        <v>250</v>
      </c>
    </row>
    <row r="290" spans="1:10">
      <c r="B290" s="53">
        <v>45261</v>
      </c>
      <c r="C290" s="48">
        <v>2054</v>
      </c>
      <c r="D290" s="49" t="s">
        <v>28</v>
      </c>
      <c r="E290" s="48">
        <v>4740</v>
      </c>
      <c r="F290" s="49">
        <v>350</v>
      </c>
      <c r="G290" s="48">
        <v>2230</v>
      </c>
      <c r="H290" s="49">
        <v>40</v>
      </c>
      <c r="I290" s="48">
        <v>3510</v>
      </c>
      <c r="J290" s="49">
        <v>400</v>
      </c>
    </row>
    <row r="291" spans="1:10">
      <c r="B291" s="52">
        <v>45292</v>
      </c>
      <c r="C291" s="46">
        <v>2021</v>
      </c>
      <c r="D291" s="47" t="s">
        <v>28</v>
      </c>
      <c r="E291" s="46">
        <v>4750</v>
      </c>
      <c r="F291" s="47">
        <v>165</v>
      </c>
      <c r="G291" s="46">
        <v>2170</v>
      </c>
      <c r="H291" s="47">
        <v>200</v>
      </c>
      <c r="I291" s="46">
        <v>3600</v>
      </c>
      <c r="J291" s="47">
        <v>200</v>
      </c>
    </row>
    <row r="292" spans="1:10">
      <c r="B292" s="53">
        <v>45323</v>
      </c>
      <c r="C292" s="48">
        <v>1996</v>
      </c>
      <c r="D292" s="49" t="s">
        <v>28</v>
      </c>
      <c r="E292" s="48">
        <v>4850</v>
      </c>
      <c r="F292" s="49">
        <v>600</v>
      </c>
      <c r="G292" s="48">
        <v>2140</v>
      </c>
      <c r="H292" s="49">
        <v>150</v>
      </c>
      <c r="I292" s="48">
        <v>3530</v>
      </c>
      <c r="J292" s="49">
        <v>150</v>
      </c>
    </row>
    <row r="293" spans="1:10">
      <c r="B293" s="52">
        <v>45352</v>
      </c>
      <c r="C293" s="46">
        <v>2045</v>
      </c>
      <c r="D293" s="47" t="s">
        <v>28</v>
      </c>
      <c r="E293" s="46">
        <v>4850</v>
      </c>
      <c r="F293" s="47">
        <v>250</v>
      </c>
      <c r="G293" s="46">
        <v>2040</v>
      </c>
      <c r="H293" s="47">
        <v>100</v>
      </c>
      <c r="I293" s="46">
        <v>3490</v>
      </c>
      <c r="J293" s="47">
        <v>100</v>
      </c>
    </row>
    <row r="294" spans="1:10">
      <c r="B294" s="53">
        <v>45383</v>
      </c>
      <c r="C294" s="48">
        <v>2037</v>
      </c>
      <c r="D294" s="49" t="s">
        <v>28</v>
      </c>
      <c r="E294" s="48">
        <v>4910</v>
      </c>
      <c r="F294" s="49">
        <v>200</v>
      </c>
      <c r="G294" s="48">
        <v>2000</v>
      </c>
      <c r="H294" s="49">
        <v>110</v>
      </c>
      <c r="I294" s="48">
        <v>3470</v>
      </c>
      <c r="J294" s="49">
        <v>50</v>
      </c>
    </row>
    <row r="295" spans="1:10">
      <c r="B295" s="52">
        <v>45413</v>
      </c>
      <c r="C295" s="46">
        <v>2104</v>
      </c>
      <c r="D295" s="47" t="s">
        <v>28</v>
      </c>
      <c r="E295" s="46">
        <v>5080</v>
      </c>
      <c r="F295" s="47">
        <v>550</v>
      </c>
      <c r="G295" s="46">
        <v>2010</v>
      </c>
      <c r="H295" s="47">
        <v>250</v>
      </c>
      <c r="I295" s="46">
        <v>3540</v>
      </c>
      <c r="J295" s="47">
        <v>250</v>
      </c>
    </row>
    <row r="296" spans="1:10">
      <c r="B296" s="53">
        <v>45444</v>
      </c>
      <c r="C296" s="48">
        <v>2292</v>
      </c>
      <c r="D296" s="49" t="s">
        <v>28</v>
      </c>
      <c r="E296" s="48">
        <v>5660</v>
      </c>
      <c r="F296" s="49">
        <v>325</v>
      </c>
      <c r="G296" s="48">
        <v>2060</v>
      </c>
      <c r="H296" s="49">
        <v>165</v>
      </c>
      <c r="I296" s="48">
        <v>3670</v>
      </c>
      <c r="J296" s="49">
        <v>200</v>
      </c>
    </row>
    <row r="297" spans="1:10">
      <c r="B297" s="52">
        <v>45474</v>
      </c>
      <c r="C297" s="46">
        <v>2528</v>
      </c>
      <c r="D297" s="47" t="s">
        <v>28</v>
      </c>
      <c r="E297" s="46">
        <v>5680</v>
      </c>
      <c r="F297" s="47">
        <v>200</v>
      </c>
      <c r="G297" s="46">
        <v>2010</v>
      </c>
      <c r="H297" s="47">
        <v>200</v>
      </c>
      <c r="I297" s="46">
        <v>3770</v>
      </c>
      <c r="J297" s="47">
        <v>150</v>
      </c>
    </row>
    <row r="298" spans="1:10">
      <c r="B298" s="53">
        <v>45505</v>
      </c>
      <c r="C298" s="48">
        <v>2703</v>
      </c>
      <c r="D298" s="49" t="s">
        <v>28</v>
      </c>
      <c r="E298" s="48">
        <v>6100</v>
      </c>
      <c r="F298" s="49">
        <v>650</v>
      </c>
      <c r="G298" s="48">
        <v>2020</v>
      </c>
      <c r="H298" s="49">
        <v>200</v>
      </c>
      <c r="I298" s="48">
        <v>3860</v>
      </c>
      <c r="J298" s="49">
        <v>150</v>
      </c>
    </row>
    <row r="299" spans="1:10">
      <c r="C299" s="65"/>
      <c r="D299" s="65"/>
      <c r="E299" s="65"/>
      <c r="F299" s="65"/>
      <c r="G299" s="65"/>
      <c r="H299" s="65"/>
      <c r="I299" s="65"/>
    </row>
    <row r="300" spans="1:10">
      <c r="A300" s="14" t="s">
        <v>33</v>
      </c>
    </row>
    <row r="301" spans="1:10">
      <c r="A301"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L10" sqref="L10"/>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2" t="s">
        <v>12</v>
      </c>
      <c r="C5" s="70">
        <v>45505</v>
      </c>
      <c r="D5" s="71"/>
      <c r="E5" s="71">
        <f>EDATE(C5,-1)</f>
        <v>45474</v>
      </c>
      <c r="F5" s="71"/>
      <c r="G5" s="71">
        <f>EDATE(C5,-12)</f>
        <v>45139</v>
      </c>
      <c r="H5" s="74"/>
    </row>
    <row r="6" spans="2:20" ht="26.25" customHeight="1">
      <c r="B6" s="73"/>
      <c r="C6" s="15" t="s">
        <v>15</v>
      </c>
      <c r="D6" s="16" t="s">
        <v>16</v>
      </c>
      <c r="E6" s="15" t="s">
        <v>15</v>
      </c>
      <c r="F6" s="17" t="s">
        <v>17</v>
      </c>
      <c r="G6" s="15" t="s">
        <v>15</v>
      </c>
      <c r="H6" s="17" t="s">
        <v>17</v>
      </c>
    </row>
    <row r="7" spans="2:20" ht="26.25" customHeight="1">
      <c r="B7" s="60" t="s">
        <v>10</v>
      </c>
      <c r="C7" s="54">
        <f>VLOOKUP(C$5,'UK wholesale prices'!$B:$J,2,FALSE)</f>
        <v>2703</v>
      </c>
      <c r="D7" s="55" t="str">
        <f>VLOOKUP(C$5,'UK wholesale prices'!$B:$J,3,FALSE)</f>
        <v>n.a.</v>
      </c>
      <c r="E7" s="54">
        <f>VLOOKUP(E$5,'UK wholesale prices'!$B:$J,2,FALSE)</f>
        <v>2528</v>
      </c>
      <c r="F7" s="56">
        <f>(C7-E7)/E7</f>
        <v>6.9224683544303792E-2</v>
      </c>
      <c r="G7" s="54">
        <f>VLOOKUP(G$5,'UK wholesale prices'!$B:$J,2,FALSE)</f>
        <v>1623</v>
      </c>
      <c r="H7" s="56">
        <f>(C7-G7)/G7</f>
        <v>0.6654343807763401</v>
      </c>
    </row>
    <row r="8" spans="2:20" ht="26.25" customHeight="1">
      <c r="B8" s="61" t="s">
        <v>18</v>
      </c>
      <c r="C8" s="57">
        <f>VLOOKUP(C$5,'UK wholesale prices'!$B:$J,4,FALSE)</f>
        <v>6100</v>
      </c>
      <c r="D8" s="58">
        <f>VLOOKUP(C$5,'UK wholesale prices'!$B:$J,5,FALSE)</f>
        <v>650</v>
      </c>
      <c r="E8" s="57">
        <f>VLOOKUP(E$5,'UK wholesale prices'!$B:$J,4,FALSE)</f>
        <v>5680</v>
      </c>
      <c r="F8" s="59">
        <f>(C8-E8)/E8</f>
        <v>7.3943661971830985E-2</v>
      </c>
      <c r="G8" s="57">
        <f>VLOOKUP(G$5,'UK wholesale prices'!$B:$J,4,FALSE)</f>
        <v>3680</v>
      </c>
      <c r="H8" s="59">
        <f>(C8-G8)/G8</f>
        <v>0.65760869565217395</v>
      </c>
    </row>
    <row r="9" spans="2:20" ht="26.25" customHeight="1">
      <c r="B9" s="60" t="s">
        <v>9</v>
      </c>
      <c r="C9" s="54">
        <f>VLOOKUP(C$5,'UK wholesale prices'!$B:$J,6,FALSE)</f>
        <v>2020</v>
      </c>
      <c r="D9" s="55">
        <f>VLOOKUP(C$5,'UK wholesale prices'!$B:$J,7,FALSE)</f>
        <v>200</v>
      </c>
      <c r="E9" s="54">
        <f>VLOOKUP(E$5,'UK wholesale prices'!$B:$J,6,FALSE)</f>
        <v>2010</v>
      </c>
      <c r="F9" s="56">
        <f>(C9-E9)/E9</f>
        <v>4.9751243781094526E-3</v>
      </c>
      <c r="G9" s="54">
        <f>VLOOKUP(G$5,'UK wholesale prices'!$B:$J,6,FALSE)</f>
        <v>1850</v>
      </c>
      <c r="H9" s="56">
        <f>(C9-G9)/G9</f>
        <v>9.1891891891891897E-2</v>
      </c>
    </row>
    <row r="10" spans="2:20" ht="26.25" customHeight="1">
      <c r="B10" s="61" t="s">
        <v>22</v>
      </c>
      <c r="C10" s="57">
        <f>VLOOKUP(C$5,'UK wholesale prices'!$B:$J,8,FALSE)</f>
        <v>3860</v>
      </c>
      <c r="D10" s="58">
        <f>VLOOKUP(C$5,'UK wholesale prices'!$B:$J,9,FALSE)</f>
        <v>150</v>
      </c>
      <c r="E10" s="57">
        <f>VLOOKUP(E$5,'UK wholesale prices'!$B:$J,8,FALSE)</f>
        <v>3770</v>
      </c>
      <c r="F10" s="59">
        <f>(C10-E10)/E10</f>
        <v>2.3872679045092837E-2</v>
      </c>
      <c r="G10" s="57">
        <f>VLOOKUP(G$5,'UK wholesale prices'!$B:$J,8,FALSE)</f>
        <v>3330</v>
      </c>
      <c r="H10" s="59">
        <f>(C10-G10)/G10</f>
        <v>0.15915915915915915</v>
      </c>
    </row>
    <row r="11" spans="2:20" ht="15.5">
      <c r="B11" s="14" t="s">
        <v>19</v>
      </c>
      <c r="C11" s="14"/>
      <c r="D11" s="14"/>
      <c r="E11" s="14"/>
      <c r="F11" s="14"/>
      <c r="G11" s="14"/>
      <c r="H11" s="14"/>
    </row>
    <row r="12" spans="2:20" ht="15.5">
      <c r="B12" s="14" t="s">
        <v>40</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D10 F7:F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T25"/>
  <sheetViews>
    <sheetView topLeftCell="A2" zoomScale="90" zoomScaleNormal="90" workbookViewId="0">
      <selection activeCell="O18" sqref="O18"/>
    </sheetView>
  </sheetViews>
  <sheetFormatPr defaultColWidth="9.1796875" defaultRowHeight="12.5"/>
  <cols>
    <col min="1" max="16384" width="9.1796875" style="1"/>
  </cols>
  <sheetData>
    <row r="25" spans="20: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A18" sqref="A18:K18"/>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5" t="s">
        <v>21</v>
      </c>
      <c r="B2" s="76"/>
      <c r="C2" s="76"/>
      <c r="D2" s="76"/>
      <c r="E2" s="76"/>
      <c r="F2" s="76"/>
      <c r="G2" s="76"/>
      <c r="H2" s="76"/>
      <c r="I2" s="76"/>
      <c r="J2" s="76"/>
      <c r="K2" s="76"/>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9" t="s">
        <v>30</v>
      </c>
      <c r="B5" s="79"/>
      <c r="C5" s="79"/>
      <c r="D5" s="79"/>
      <c r="E5" s="79"/>
      <c r="F5" s="79"/>
      <c r="G5" s="79"/>
      <c r="H5" s="79"/>
      <c r="I5" s="79"/>
      <c r="J5" s="79"/>
      <c r="K5" s="79"/>
    </row>
    <row r="6" spans="1:11" s="19" customFormat="1" ht="30.75" customHeight="1">
      <c r="A6" s="79" t="s">
        <v>29</v>
      </c>
      <c r="B6" s="79"/>
      <c r="C6" s="79"/>
      <c r="D6" s="79"/>
      <c r="E6" s="79"/>
      <c r="F6" s="79"/>
      <c r="G6" s="79"/>
      <c r="H6" s="79"/>
      <c r="I6" s="79"/>
      <c r="J6" s="79"/>
      <c r="K6" s="79"/>
    </row>
    <row r="7" spans="1:11" s="19" customFormat="1" ht="36" customHeight="1">
      <c r="A7" s="79" t="s">
        <v>27</v>
      </c>
      <c r="B7" s="79"/>
      <c r="C7" s="79"/>
      <c r="D7" s="79"/>
      <c r="E7" s="79"/>
      <c r="F7" s="79"/>
      <c r="G7" s="79"/>
      <c r="H7" s="79"/>
      <c r="I7" s="79"/>
      <c r="J7" s="79"/>
      <c r="K7" s="79"/>
    </row>
    <row r="8" spans="1:11" s="19" customFormat="1" ht="15" customHeight="1" thickBot="1">
      <c r="A8" s="21"/>
      <c r="B8" s="21"/>
      <c r="C8" s="21"/>
      <c r="D8" s="21"/>
      <c r="E8" s="21"/>
      <c r="F8" s="21"/>
      <c r="G8" s="21"/>
      <c r="H8" s="21"/>
      <c r="I8" s="21"/>
      <c r="J8" s="20"/>
      <c r="K8" s="20"/>
    </row>
    <row r="9" spans="1:11">
      <c r="A9" s="75" t="s">
        <v>20</v>
      </c>
      <c r="B9" s="75"/>
      <c r="C9" s="75"/>
      <c r="D9" s="75"/>
      <c r="E9" s="75"/>
      <c r="F9" s="75"/>
      <c r="G9" s="75"/>
      <c r="H9" s="75"/>
      <c r="I9" s="75"/>
      <c r="J9" s="75"/>
      <c r="K9" s="75"/>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7" t="s">
        <v>0</v>
      </c>
      <c r="B12" s="77"/>
      <c r="C12" s="77"/>
      <c r="D12" s="77"/>
      <c r="E12" s="77"/>
      <c r="F12" s="77"/>
      <c r="G12" s="77"/>
      <c r="H12" s="77"/>
      <c r="I12" s="77"/>
      <c r="J12" s="77"/>
      <c r="K12" s="77"/>
    </row>
    <row r="13" spans="1:11" s="25" customFormat="1" ht="13.15" customHeight="1">
      <c r="A13" s="77"/>
      <c r="B13" s="77"/>
      <c r="C13" s="77"/>
      <c r="D13" s="77"/>
      <c r="E13" s="77"/>
      <c r="F13" s="77"/>
      <c r="G13" s="77"/>
      <c r="H13" s="77"/>
      <c r="I13" s="77"/>
      <c r="J13" s="77"/>
      <c r="K13" s="77"/>
    </row>
    <row r="14" spans="1:11" s="25" customFormat="1" ht="13.15" customHeight="1">
      <c r="A14" s="77"/>
      <c r="B14" s="77"/>
      <c r="C14" s="77"/>
      <c r="D14" s="77"/>
      <c r="E14" s="77"/>
      <c r="F14" s="77"/>
      <c r="G14" s="77"/>
      <c r="H14" s="77"/>
      <c r="I14" s="77"/>
      <c r="J14" s="77"/>
      <c r="K14" s="77"/>
    </row>
    <row r="15" spans="1:11" s="25" customFormat="1" ht="13.15" customHeight="1">
      <c r="A15" s="77"/>
      <c r="B15" s="77"/>
      <c r="C15" s="77"/>
      <c r="D15" s="77"/>
      <c r="E15" s="77"/>
      <c r="F15" s="77"/>
      <c r="G15" s="77"/>
      <c r="H15" s="77"/>
      <c r="I15" s="77"/>
      <c r="J15" s="77"/>
      <c r="K15" s="77"/>
    </row>
    <row r="16" spans="1:11" s="25" customFormat="1">
      <c r="A16" s="77"/>
      <c r="B16" s="77"/>
      <c r="C16" s="77"/>
      <c r="D16" s="77"/>
      <c r="E16" s="77"/>
      <c r="F16" s="77"/>
      <c r="G16" s="77"/>
      <c r="H16" s="77"/>
      <c r="I16" s="77"/>
      <c r="J16" s="77"/>
      <c r="K16" s="77"/>
    </row>
    <row r="17" spans="1:11" s="25" customFormat="1">
      <c r="A17" s="27"/>
      <c r="B17" s="27"/>
      <c r="C17" s="27"/>
      <c r="D17" s="27"/>
      <c r="E17" s="27"/>
      <c r="F17" s="27"/>
      <c r="G17" s="27"/>
      <c r="H17" s="27"/>
      <c r="I17" s="27"/>
      <c r="J17" s="27"/>
      <c r="K17" s="27"/>
    </row>
    <row r="18" spans="1:11" s="25" customFormat="1" ht="16.899999999999999" customHeight="1">
      <c r="A18" s="77"/>
      <c r="B18" s="77"/>
      <c r="C18" s="77"/>
      <c r="D18" s="77"/>
      <c r="E18" s="77"/>
      <c r="F18" s="77"/>
      <c r="G18" s="77"/>
      <c r="H18" s="77"/>
      <c r="I18" s="77"/>
      <c r="J18" s="77"/>
      <c r="K18" s="77"/>
    </row>
    <row r="19" spans="1:11" s="25" customFormat="1" ht="15" customHeight="1">
      <c r="A19" s="77" t="s">
        <v>38</v>
      </c>
      <c r="B19" s="77"/>
      <c r="C19" s="77"/>
      <c r="D19" s="77"/>
      <c r="E19" s="77"/>
      <c r="F19" s="77"/>
      <c r="G19" s="77"/>
      <c r="H19" s="77"/>
      <c r="I19" s="77"/>
      <c r="J19" s="77"/>
      <c r="K19" s="77"/>
    </row>
    <row r="20" spans="1:11" ht="15" customHeight="1" thickBot="1">
      <c r="A20" s="28"/>
      <c r="B20" s="28"/>
      <c r="C20" s="28"/>
      <c r="D20" s="28"/>
      <c r="E20" s="28"/>
      <c r="F20" s="28"/>
      <c r="G20" s="28"/>
      <c r="H20" s="28"/>
      <c r="I20" s="28"/>
      <c r="J20" s="28"/>
      <c r="K20" s="28"/>
    </row>
    <row r="21" spans="1:11">
      <c r="A21" s="75" t="s">
        <v>1</v>
      </c>
      <c r="B21" s="75"/>
      <c r="C21" s="75"/>
      <c r="D21" s="75"/>
      <c r="E21" s="75"/>
      <c r="F21" s="75"/>
      <c r="G21" s="75"/>
      <c r="H21" s="75"/>
      <c r="I21" s="75"/>
      <c r="J21" s="75"/>
      <c r="K21" s="75"/>
    </row>
    <row r="22" spans="1:11" ht="15" customHeight="1">
      <c r="A22" s="23"/>
      <c r="B22" s="23"/>
      <c r="C22" s="23"/>
      <c r="D22" s="23"/>
      <c r="E22" s="23"/>
      <c r="F22" s="23"/>
      <c r="G22" s="23"/>
      <c r="H22" s="23"/>
      <c r="I22" s="23"/>
      <c r="J22" s="23"/>
      <c r="K22" s="23"/>
    </row>
    <row r="23" spans="1:11">
      <c r="A23" s="80" t="s">
        <v>23</v>
      </c>
      <c r="B23" s="81" t="s">
        <v>36</v>
      </c>
      <c r="C23" s="82"/>
      <c r="D23" s="82"/>
      <c r="E23" s="82"/>
      <c r="F23" s="82"/>
      <c r="G23" s="82"/>
      <c r="H23" s="82"/>
      <c r="I23" s="82"/>
      <c r="J23" s="82"/>
      <c r="K23" s="82"/>
    </row>
    <row r="24" spans="1:11">
      <c r="A24" s="80"/>
      <c r="B24" s="82"/>
      <c r="C24" s="82"/>
      <c r="D24" s="82"/>
      <c r="E24" s="82"/>
      <c r="F24" s="82"/>
      <c r="G24" s="82"/>
      <c r="H24" s="82"/>
      <c r="I24" s="82"/>
      <c r="J24" s="82"/>
      <c r="K24" s="82"/>
    </row>
    <row r="25" spans="1:11">
      <c r="A25" s="28"/>
      <c r="B25" s="82"/>
      <c r="C25" s="82"/>
      <c r="D25" s="82"/>
      <c r="E25" s="82"/>
      <c r="F25" s="82"/>
      <c r="G25" s="82"/>
      <c r="H25" s="82"/>
      <c r="I25" s="82"/>
      <c r="J25" s="82"/>
      <c r="K25" s="82"/>
    </row>
    <row r="26" spans="1:11">
      <c r="B26" s="82"/>
      <c r="C26" s="82"/>
      <c r="D26" s="82"/>
      <c r="E26" s="82"/>
      <c r="F26" s="82"/>
      <c r="G26" s="82"/>
      <c r="H26" s="82"/>
      <c r="I26" s="82"/>
      <c r="J26" s="82"/>
      <c r="K26" s="82"/>
    </row>
    <row r="27" spans="1:11">
      <c r="B27" s="82"/>
      <c r="C27" s="82"/>
      <c r="D27" s="82"/>
      <c r="E27" s="82"/>
      <c r="F27" s="82"/>
      <c r="G27" s="82"/>
      <c r="H27" s="82"/>
      <c r="I27" s="82"/>
      <c r="J27" s="82"/>
      <c r="K27" s="82"/>
    </row>
    <row r="28" spans="1:11">
      <c r="A28" s="29" t="s">
        <v>2</v>
      </c>
      <c r="B28" s="22" t="s">
        <v>3</v>
      </c>
    </row>
    <row r="29" spans="1:11">
      <c r="A29" s="30" t="s">
        <v>4</v>
      </c>
      <c r="B29" s="62" t="s">
        <v>6</v>
      </c>
      <c r="C29" s="31"/>
      <c r="D29" s="31"/>
      <c r="E29" s="31"/>
      <c r="F29" s="31"/>
      <c r="G29" s="31"/>
      <c r="H29" s="31"/>
      <c r="I29" s="31"/>
      <c r="J29" s="31"/>
      <c r="K29" s="31"/>
    </row>
    <row r="30" spans="1:11">
      <c r="A30" s="30" t="s">
        <v>5</v>
      </c>
      <c r="B30" s="83" t="s">
        <v>7</v>
      </c>
      <c r="C30" s="83"/>
      <c r="D30" s="83"/>
      <c r="E30" s="83"/>
      <c r="F30" s="83"/>
      <c r="G30" s="83"/>
      <c r="H30" s="83"/>
      <c r="I30" s="83"/>
      <c r="J30" s="83"/>
      <c r="K30" s="83"/>
    </row>
    <row r="31" spans="1:11" ht="15" customHeight="1" thickBot="1">
      <c r="A31" s="32"/>
      <c r="B31" s="78"/>
      <c r="C31" s="78"/>
      <c r="D31" s="78"/>
      <c r="E31" s="78"/>
      <c r="F31" s="78"/>
      <c r="G31" s="78"/>
      <c r="H31" s="78"/>
      <c r="I31" s="78"/>
      <c r="J31" s="78"/>
      <c r="K31" s="78"/>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2024-08-23T07:20:43Z</dcterms:modified>
</cp:coreProperties>
</file>